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9E6A32DC-1FEA-4411-8071-AABEF8CFB8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H API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1" l="1"/>
  <c r="L22" i="1"/>
  <c r="K22" i="1"/>
  <c r="J22" i="1"/>
  <c r="I22" i="1"/>
  <c r="G22" i="1"/>
  <c r="F22" i="1"/>
  <c r="E22" i="1"/>
  <c r="F11" i="1"/>
  <c r="H11" i="1"/>
  <c r="I11" i="1"/>
  <c r="J11" i="1"/>
  <c r="K11" i="1"/>
  <c r="L11" i="1"/>
  <c r="M11" i="1"/>
  <c r="P11" i="1"/>
  <c r="Q11" i="1"/>
  <c r="R11" i="1"/>
  <c r="S11" i="1"/>
  <c r="T11" i="1"/>
  <c r="U11" i="1"/>
  <c r="V11" i="1"/>
  <c r="W11" i="1"/>
  <c r="E11" i="1"/>
  <c r="H22" i="1" l="1"/>
  <c r="D22" i="1" s="1"/>
  <c r="W14" i="1"/>
  <c r="V14" i="1"/>
  <c r="U14" i="1"/>
  <c r="T14" i="1"/>
  <c r="S14" i="1"/>
  <c r="R14" i="1"/>
  <c r="Q14" i="1"/>
  <c r="P14" i="1"/>
  <c r="W13" i="1"/>
  <c r="V13" i="1"/>
  <c r="U13" i="1"/>
  <c r="T13" i="1"/>
  <c r="S13" i="1"/>
  <c r="R13" i="1"/>
  <c r="Q13" i="1"/>
  <c r="P13" i="1"/>
  <c r="W12" i="1"/>
  <c r="V12" i="1"/>
  <c r="U12" i="1"/>
  <c r="T12" i="1"/>
  <c r="S12" i="1"/>
  <c r="R12" i="1"/>
  <c r="Q12" i="1"/>
  <c r="P12" i="1"/>
  <c r="N10" i="1"/>
  <c r="G10" i="1"/>
  <c r="G11" i="1" s="1"/>
  <c r="D11" i="1" s="1"/>
  <c r="O9" i="1"/>
  <c r="O11" i="1" s="1"/>
  <c r="O14" i="1" s="1"/>
  <c r="N9" i="1"/>
  <c r="N11" i="1" s="1"/>
  <c r="E3" i="1"/>
  <c r="F3" i="1" s="1"/>
  <c r="G3" i="1" s="1"/>
  <c r="H3" i="1" s="1"/>
  <c r="I3" i="1" s="1"/>
  <c r="J3" i="1" s="1"/>
  <c r="K3" i="1" s="1"/>
  <c r="L3" i="1" s="1"/>
  <c r="M3" i="1" s="1"/>
  <c r="O12" i="1" l="1"/>
  <c r="O13" i="1"/>
</calcChain>
</file>

<file path=xl/sharedStrings.xml><?xml version="1.0" encoding="utf-8"?>
<sst xmlns="http://schemas.openxmlformats.org/spreadsheetml/2006/main" count="42" uniqueCount="35">
  <si>
    <t>Rincian</t>
  </si>
  <si>
    <t>Montallat</t>
  </si>
  <si>
    <t>Gunung Timang</t>
  </si>
  <si>
    <t>Gunung Purei</t>
  </si>
  <si>
    <t>Teweh Timur</t>
  </si>
  <si>
    <t>Teweh Tengah</t>
  </si>
  <si>
    <t>Teweh Baru</t>
  </si>
  <si>
    <t>Teweh Selatan</t>
  </si>
  <si>
    <t>Lahei</t>
  </si>
  <si>
    <t>Lahei Barat</t>
  </si>
  <si>
    <t>PERIKANAN DARAT</t>
  </si>
  <si>
    <t>Perahu / Kapal</t>
  </si>
  <si>
    <t>a</t>
  </si>
  <si>
    <t>Perahu / Jukung</t>
  </si>
  <si>
    <t>b</t>
  </si>
  <si>
    <t>Perahu Besar</t>
  </si>
  <si>
    <t>c</t>
  </si>
  <si>
    <t>Perahu Sedang</t>
  </si>
  <si>
    <t>d</t>
  </si>
  <si>
    <t>Perahu Kecil</t>
  </si>
  <si>
    <t>e</t>
  </si>
  <si>
    <t>Perahu Motor</t>
  </si>
  <si>
    <t xml:space="preserve">Alat Penangkap Ikan </t>
  </si>
  <si>
    <t>Jaring Insang Tetap</t>
  </si>
  <si>
    <t xml:space="preserve">Jaring Insang Hanyut </t>
  </si>
  <si>
    <t>Pancing</t>
  </si>
  <si>
    <t>Perangkap</t>
  </si>
  <si>
    <t>Lainnya :</t>
  </si>
  <si>
    <t>Rawai</t>
  </si>
  <si>
    <t>Jala</t>
  </si>
  <si>
    <t>Bubu</t>
  </si>
  <si>
    <t>-</t>
  </si>
  <si>
    <t>TOTAL</t>
  </si>
  <si>
    <t>Seser (Haup)</t>
  </si>
  <si>
    <t>Banyaknya Perahu / Kapal Penangkpanan Ikan dan Alat Penangkapan Ikan Menurut Jenis dan Kecamatan di Kabupaten Barito Utara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</si>
</sst>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.0_);_(* \(#,##0.0\);_(* &quot;-&quot;_);_(@_)"/>
    <numFmt numFmtId="165" formatCode="0.0"/>
  </numFmts>
  <fonts count="6">
    <font>
      <sz val="10"/>
      <name val="Arial"/>
      <charset val="134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41" fontId="1" fillId="0" borderId="0" xfId="1" applyFont="1"/>
    <xf numFmtId="164" fontId="1" fillId="0" borderId="0" xfId="1" applyNumberFormat="1" applyFont="1"/>
    <xf numFmtId="1" fontId="2" fillId="2" borderId="4" xfId="0" applyNumberFormat="1" applyFont="1" applyFill="1" applyBorder="1" applyAlignment="1">
      <alignment horizontal="center" vertical="center"/>
    </xf>
    <xf numFmtId="1" fontId="2" fillId="2" borderId="4" xfId="1" applyNumberFormat="1" applyFont="1" applyFill="1" applyBorder="1" applyAlignment="1">
      <alignment horizontal="center" vertical="center"/>
    </xf>
    <xf numFmtId="41" fontId="1" fillId="0" borderId="2" xfId="1" applyFont="1" applyBorder="1" applyAlignment="1">
      <alignment horizontal="left" vertical="center"/>
    </xf>
    <xf numFmtId="41" fontId="1" fillId="0" borderId="3" xfId="1" applyFont="1" applyBorder="1" applyAlignment="1">
      <alignment horizontal="left" vertical="center"/>
    </xf>
    <xf numFmtId="41" fontId="1" fillId="0" borderId="4" xfId="1" applyFont="1" applyBorder="1" applyAlignment="1">
      <alignment horizontal="center" vertical="center"/>
    </xf>
    <xf numFmtId="41" fontId="1" fillId="0" borderId="4" xfId="1" applyFont="1" applyBorder="1" applyAlignment="1">
      <alignment vertical="center"/>
    </xf>
    <xf numFmtId="1" fontId="1" fillId="0" borderId="1" xfId="1" applyNumberFormat="1" applyFont="1" applyBorder="1" applyAlignment="1">
      <alignment horizontal="center" vertical="center"/>
    </xf>
    <xf numFmtId="41" fontId="1" fillId="0" borderId="1" xfId="1" applyFont="1" applyFill="1" applyBorder="1" applyAlignment="1">
      <alignment horizontal="left" vertical="center"/>
    </xf>
    <xf numFmtId="41" fontId="1" fillId="0" borderId="2" xfId="1" applyFont="1" applyFill="1" applyBorder="1" applyAlignment="1">
      <alignment horizontal="left" vertical="center"/>
    </xf>
    <xf numFmtId="41" fontId="1" fillId="0" borderId="3" xfId="1" applyFont="1" applyFill="1" applyBorder="1" applyAlignment="1">
      <alignment horizontal="left" vertical="center"/>
    </xf>
    <xf numFmtId="41" fontId="1" fillId="0" borderId="4" xfId="1" applyFont="1" applyFill="1" applyBorder="1" applyAlignment="1">
      <alignment horizontal="center" vertical="center"/>
    </xf>
    <xf numFmtId="41" fontId="1" fillId="0" borderId="4" xfId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1" fontId="3" fillId="0" borderId="0" xfId="0" applyNumberFormat="1" applyFont="1" applyAlignment="1">
      <alignment vertical="center"/>
    </xf>
    <xf numFmtId="41" fontId="1" fillId="0" borderId="4" xfId="1" quotePrefix="1" applyFont="1" applyFill="1" applyBorder="1" applyAlignment="1">
      <alignment horizontal="center" vertical="center"/>
    </xf>
    <xf numFmtId="41" fontId="3" fillId="0" borderId="2" xfId="1" applyFont="1" applyBorder="1" applyAlignment="1">
      <alignment horizontal="left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41" fontId="3" fillId="3" borderId="2" xfId="1" applyFont="1" applyFill="1" applyBorder="1" applyAlignment="1">
      <alignment horizontal="left" vertical="center"/>
    </xf>
    <xf numFmtId="41" fontId="3" fillId="3" borderId="4" xfId="1" applyFont="1" applyFill="1" applyBorder="1" applyAlignment="1">
      <alignment horizontal="left" vertical="center"/>
    </xf>
    <xf numFmtId="41" fontId="3" fillId="3" borderId="4" xfId="1" applyFont="1" applyFill="1" applyBorder="1" applyAlignment="1">
      <alignment horizontal="center" vertical="center"/>
    </xf>
    <xf numFmtId="41" fontId="1" fillId="0" borderId="5" xfId="1" applyFont="1" applyFill="1" applyBorder="1" applyAlignment="1">
      <alignment horizontal="left" vertical="center"/>
    </xf>
    <xf numFmtId="41" fontId="1" fillId="0" borderId="6" xfId="1" applyFont="1" applyFill="1" applyBorder="1" applyAlignment="1">
      <alignment horizontal="left" vertical="center"/>
    </xf>
    <xf numFmtId="41" fontId="3" fillId="3" borderId="1" xfId="1" applyFont="1" applyFill="1" applyBorder="1"/>
    <xf numFmtId="41" fontId="3" fillId="3" borderId="2" xfId="1" applyFont="1" applyFill="1" applyBorder="1"/>
    <xf numFmtId="41" fontId="3" fillId="3" borderId="4" xfId="1" applyFont="1" applyFill="1" applyBorder="1"/>
    <xf numFmtId="41" fontId="3" fillId="3" borderId="4" xfId="0" applyNumberFormat="1" applyFont="1" applyFill="1" applyBorder="1"/>
    <xf numFmtId="164" fontId="3" fillId="3" borderId="4" xfId="1" applyNumberFormat="1" applyFont="1" applyFill="1" applyBorder="1"/>
    <xf numFmtId="41" fontId="1" fillId="0" borderId="4" xfId="1" quotePrefix="1" applyFont="1" applyFill="1" applyBorder="1" applyAlignment="1">
      <alignment horizontal="right" vertical="center"/>
    </xf>
    <xf numFmtId="41" fontId="3" fillId="4" borderId="4" xfId="1" applyFont="1" applyFill="1" applyBorder="1" applyAlignment="1">
      <alignment horizontal="center" vertical="center"/>
    </xf>
    <xf numFmtId="41" fontId="3" fillId="4" borderId="4" xfId="1" applyFont="1" applyFill="1" applyBorder="1" applyAlignment="1">
      <alignment horizontal="center" vertical="center" wrapText="1"/>
    </xf>
    <xf numFmtId="41" fontId="3" fillId="4" borderId="1" xfId="1" applyFont="1" applyFill="1" applyBorder="1" applyAlignment="1">
      <alignment horizontal="center" vertical="center"/>
    </xf>
    <xf numFmtId="41" fontId="3" fillId="4" borderId="2" xfId="1" applyFont="1" applyFill="1" applyBorder="1" applyAlignment="1">
      <alignment horizontal="center" vertical="center"/>
    </xf>
    <xf numFmtId="41" fontId="3" fillId="4" borderId="3" xfId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" fontId="2" fillId="2" borderId="3" xfId="1" applyNumberFormat="1" applyFont="1" applyFill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  <xf numFmtId="41" fontId="1" fillId="0" borderId="2" xfId="1" applyFont="1" applyBorder="1" applyAlignment="1">
      <alignment horizontal="center" vertical="center"/>
    </xf>
    <xf numFmtId="41" fontId="1" fillId="0" borderId="3" xfId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3" fillId="0" borderId="2" xfId="1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41" fontId="5" fillId="0" borderId="0" xfId="1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ATISTIK%202023\barut%20dlm%20angka%202023\indikator%20statistik%20sektoral%20dan%20umum%202020%20(Autosaved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BARUT%20DALAM%20ANGKA/2024/565%20Jumlah%20Perahu%20Kapal%20Kecamatan%20dan%20Subsektor%20di%20Kabupaten%20Barito%20Utara,2020.xlsx" TargetMode="External"/><Relationship Id="rId2" Type="http://schemas.openxmlformats.org/officeDocument/2006/relationships/externalLinkPath" Target="file:///E:\STATISTIK%202023\barut%20dlm%20angka%202023\565%20Jumlah%20Perahu%20Kapal%20Kecamatan%20dan%20Subsektor%20di%20Kabupaten%20Barito%20Utara,2020.xlsx" TargetMode="External"/><Relationship Id="rId1" Type="http://schemas.openxmlformats.org/officeDocument/2006/relationships/externalLinkPath" Target="/BARUT%20DALAM%20ANGKA/2024/565%20Jumlah%20Perahu%20Kapal%20Kecamatan%20dan%20Subsektor%20di%20Kabupaten%20Barito%20Utara,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TP"/>
      <sheetName val="PRODUKSI"/>
      <sheetName val="PERAHU"/>
      <sheetName val="PRH API"/>
      <sheetName val="IKAN SEGAR OLAH"/>
      <sheetName val="PROD IKAN"/>
      <sheetName val="PROD IKAN JNS AIR"/>
      <sheetName val="LUAS AIR"/>
      <sheetName val="Sheet1"/>
      <sheetName val="Sheet4"/>
      <sheetName val="Sheet6"/>
      <sheetName val="Sheet2"/>
      <sheetName val="Sheet7"/>
      <sheetName val="Sheet8"/>
    </sheetNames>
    <sheetDataSet>
      <sheetData sheetId="0"/>
      <sheetData sheetId="1"/>
      <sheetData sheetId="2"/>
      <sheetData sheetId="3"/>
      <sheetData sheetId="4">
        <row r="5">
          <cell r="D5">
            <v>185.5</v>
          </cell>
        </row>
      </sheetData>
      <sheetData sheetId="5"/>
      <sheetData sheetId="6"/>
      <sheetData sheetId="7"/>
      <sheetData sheetId="8">
        <row r="77">
          <cell r="W77">
            <v>84.209565534866698</v>
          </cell>
        </row>
      </sheetData>
      <sheetData sheetId="9"/>
      <sheetData sheetId="10">
        <row r="74">
          <cell r="H74">
            <v>126</v>
          </cell>
        </row>
      </sheetData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ERAHU"/>
    </sheetNames>
    <sheetDataSet>
      <sheetData sheetId="0">
        <row r="7">
          <cell r="C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showRuler="0" showWhiteSpace="0" view="pageLayout" topLeftCell="B1" zoomScale="85" zoomScaleNormal="100" zoomScalePageLayoutView="85" workbookViewId="0">
      <selection activeCell="AH14" sqref="AH14"/>
    </sheetView>
  </sheetViews>
  <sheetFormatPr defaultColWidth="9.109375" defaultRowHeight="15.6"/>
  <cols>
    <col min="1" max="1" width="9" style="3" hidden="1" customWidth="1"/>
    <col min="2" max="2" width="8.109375" style="4" customWidth="1"/>
    <col min="3" max="3" width="7.88671875" style="4" customWidth="1"/>
    <col min="4" max="4" width="22.44140625" style="4" customWidth="1"/>
    <col min="5" max="5" width="10.6640625" style="3" customWidth="1"/>
    <col min="6" max="6" width="10.33203125" style="3" customWidth="1"/>
    <col min="7" max="7" width="10.33203125" style="5" customWidth="1"/>
    <col min="8" max="13" width="10.33203125" style="3" customWidth="1"/>
    <col min="14" max="20" width="11.33203125" style="3" hidden="1" customWidth="1"/>
    <col min="21" max="21" width="9.5546875" style="3" hidden="1" customWidth="1"/>
    <col min="22" max="22" width="9.33203125" style="3" hidden="1" customWidth="1"/>
    <col min="23" max="23" width="9.5546875" style="3" hidden="1" customWidth="1"/>
    <col min="24" max="16384" width="9.109375" style="3"/>
  </cols>
  <sheetData>
    <row r="1" spans="1:25" s="1" customFormat="1" ht="33.75" customHeight="1">
      <c r="B1" s="53" t="s">
        <v>34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5" s="2" customFormat="1" ht="42" customHeight="1">
      <c r="B2" s="41" t="s">
        <v>0</v>
      </c>
      <c r="C2" s="42"/>
      <c r="D2" s="43"/>
      <c r="E2" s="39" t="s">
        <v>1</v>
      </c>
      <c r="F2" s="40" t="s">
        <v>2</v>
      </c>
      <c r="G2" s="40" t="s">
        <v>3</v>
      </c>
      <c r="H2" s="40" t="s">
        <v>4</v>
      </c>
      <c r="I2" s="40" t="s">
        <v>5</v>
      </c>
      <c r="J2" s="40" t="s">
        <v>6</v>
      </c>
      <c r="K2" s="40" t="s">
        <v>7</v>
      </c>
      <c r="L2" s="40" t="s">
        <v>8</v>
      </c>
      <c r="M2" s="40" t="s">
        <v>9</v>
      </c>
    </row>
    <row r="3" spans="1:25" s="2" customFormat="1" ht="17.25" customHeight="1">
      <c r="B3" s="44">
        <v>1</v>
      </c>
      <c r="C3" s="45"/>
      <c r="D3" s="46"/>
      <c r="E3" s="6">
        <f>B3+1</f>
        <v>2</v>
      </c>
      <c r="F3" s="6">
        <f t="shared" ref="F3:M3" si="0">E3+1</f>
        <v>3</v>
      </c>
      <c r="G3" s="7">
        <f t="shared" si="0"/>
        <v>4</v>
      </c>
      <c r="H3" s="7">
        <f t="shared" si="0"/>
        <v>5</v>
      </c>
      <c r="I3" s="7">
        <f t="shared" si="0"/>
        <v>6</v>
      </c>
      <c r="J3" s="7">
        <f t="shared" si="0"/>
        <v>7</v>
      </c>
      <c r="K3" s="7">
        <f t="shared" si="0"/>
        <v>8</v>
      </c>
      <c r="L3" s="7">
        <f t="shared" si="0"/>
        <v>9</v>
      </c>
      <c r="M3" s="7">
        <f t="shared" si="0"/>
        <v>10</v>
      </c>
    </row>
    <row r="4" spans="1:25" s="2" customFormat="1" ht="17.100000000000001" customHeight="1">
      <c r="A4" s="2">
        <v>1</v>
      </c>
      <c r="B4" s="50" t="s">
        <v>10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  <c r="R4" s="22"/>
      <c r="S4" s="22"/>
    </row>
    <row r="5" spans="1:25" s="2" customFormat="1" ht="17.100000000000001" customHeight="1">
      <c r="A5" s="2">
        <v>2</v>
      </c>
      <c r="B5" s="26">
        <v>1</v>
      </c>
      <c r="C5" s="25" t="s">
        <v>11</v>
      </c>
      <c r="D5" s="9"/>
      <c r="E5" s="47"/>
      <c r="F5" s="48"/>
      <c r="G5" s="48"/>
      <c r="H5" s="48"/>
      <c r="I5" s="48"/>
      <c r="J5" s="48"/>
      <c r="K5" s="48"/>
      <c r="L5" s="48"/>
      <c r="M5" s="49"/>
      <c r="R5" s="22"/>
      <c r="S5" s="22"/>
    </row>
    <row r="6" spans="1:25" s="2" customFormat="1" ht="17.100000000000001" customHeight="1">
      <c r="A6" s="2">
        <v>3</v>
      </c>
      <c r="B6" s="12"/>
      <c r="C6" s="8" t="s">
        <v>12</v>
      </c>
      <c r="D6" s="9" t="s">
        <v>13</v>
      </c>
      <c r="E6" s="10">
        <v>0</v>
      </c>
      <c r="F6" s="10">
        <v>6</v>
      </c>
      <c r="G6" s="10">
        <v>0</v>
      </c>
      <c r="H6" s="10">
        <v>0</v>
      </c>
      <c r="I6" s="10">
        <v>0</v>
      </c>
      <c r="J6" s="10">
        <v>2</v>
      </c>
      <c r="K6" s="11">
        <v>2</v>
      </c>
      <c r="L6" s="10">
        <v>0</v>
      </c>
      <c r="M6" s="10">
        <v>20</v>
      </c>
      <c r="R6" s="22"/>
      <c r="S6" s="22"/>
      <c r="X6" s="20"/>
    </row>
    <row r="7" spans="1:25" s="2" customFormat="1" ht="17.100000000000001" customHeight="1">
      <c r="A7" s="2">
        <v>4</v>
      </c>
      <c r="B7" s="12"/>
      <c r="C7" s="8" t="s">
        <v>14</v>
      </c>
      <c r="D7" s="9" t="s">
        <v>15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R7" s="22"/>
      <c r="S7" s="22"/>
      <c r="X7" s="20"/>
    </row>
    <row r="8" spans="1:25" s="2" customFormat="1" ht="17.100000000000001" customHeight="1">
      <c r="A8" s="2">
        <v>5</v>
      </c>
      <c r="B8" s="12"/>
      <c r="C8" s="8" t="s">
        <v>16</v>
      </c>
      <c r="D8" s="9" t="s">
        <v>17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R8" s="22"/>
      <c r="S8" s="22"/>
      <c r="X8" s="20"/>
    </row>
    <row r="9" spans="1:25" s="2" customFormat="1" ht="17.100000000000001" customHeight="1">
      <c r="A9" s="2">
        <v>6</v>
      </c>
      <c r="B9" s="12"/>
      <c r="C9" s="8" t="s">
        <v>18</v>
      </c>
      <c r="D9" s="9" t="s">
        <v>19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2">
        <f>[1]Sheet6!H74</f>
        <v>126</v>
      </c>
      <c r="O9" s="20">
        <f>SUM(E9:M9)</f>
        <v>0</v>
      </c>
      <c r="P9" s="2">
        <v>759</v>
      </c>
      <c r="R9" s="22"/>
      <c r="S9" s="22"/>
      <c r="X9" s="20"/>
    </row>
    <row r="10" spans="1:25" s="2" customFormat="1" ht="17.100000000000001" customHeight="1">
      <c r="A10" s="2">
        <v>7</v>
      </c>
      <c r="B10" s="12"/>
      <c r="C10" s="8" t="s">
        <v>20</v>
      </c>
      <c r="D10" s="9" t="s">
        <v>21</v>
      </c>
      <c r="E10" s="10">
        <v>213</v>
      </c>
      <c r="F10" s="10">
        <v>21</v>
      </c>
      <c r="G10" s="10">
        <f>[2]PERAHU!$C$7</f>
        <v>0</v>
      </c>
      <c r="H10" s="11">
        <v>0</v>
      </c>
      <c r="I10" s="11">
        <v>195</v>
      </c>
      <c r="J10" s="11">
        <v>51</v>
      </c>
      <c r="K10" s="11">
        <v>80</v>
      </c>
      <c r="L10" s="11">
        <v>74</v>
      </c>
      <c r="M10" s="11">
        <v>90</v>
      </c>
      <c r="N10" s="2">
        <f>SUM(O10:W10)</f>
        <v>893</v>
      </c>
      <c r="O10" s="2">
        <v>218</v>
      </c>
      <c r="P10" s="2">
        <v>18</v>
      </c>
      <c r="Q10" s="2">
        <v>20</v>
      </c>
      <c r="R10" s="22">
        <v>22</v>
      </c>
      <c r="S10" s="22">
        <v>143</v>
      </c>
      <c r="T10" s="2">
        <v>34</v>
      </c>
      <c r="U10" s="2">
        <v>271</v>
      </c>
      <c r="V10" s="2">
        <v>67</v>
      </c>
      <c r="W10" s="2">
        <v>100</v>
      </c>
      <c r="X10" s="20"/>
      <c r="Y10" s="20"/>
    </row>
    <row r="11" spans="1:25" s="2" customFormat="1" ht="17.100000000000001" customHeight="1">
      <c r="A11" s="2">
        <v>8</v>
      </c>
      <c r="B11" s="27" t="s">
        <v>32</v>
      </c>
      <c r="C11" s="28"/>
      <c r="D11" s="29">
        <f>SUM(E11:M11)</f>
        <v>754</v>
      </c>
      <c r="E11" s="30">
        <f>SUM(E6:E10)</f>
        <v>213</v>
      </c>
      <c r="F11" s="30">
        <f t="shared" ref="F11:W11" si="1">SUM(F6:F10)</f>
        <v>27</v>
      </c>
      <c r="G11" s="30">
        <f t="shared" si="1"/>
        <v>0</v>
      </c>
      <c r="H11" s="30">
        <f t="shared" si="1"/>
        <v>0</v>
      </c>
      <c r="I11" s="30">
        <f t="shared" si="1"/>
        <v>195</v>
      </c>
      <c r="J11" s="30">
        <f t="shared" si="1"/>
        <v>53</v>
      </c>
      <c r="K11" s="30">
        <f t="shared" si="1"/>
        <v>82</v>
      </c>
      <c r="L11" s="30">
        <f t="shared" si="1"/>
        <v>74</v>
      </c>
      <c r="M11" s="30">
        <f t="shared" si="1"/>
        <v>110</v>
      </c>
      <c r="N11" s="10">
        <f t="shared" si="1"/>
        <v>1019</v>
      </c>
      <c r="O11" s="10">
        <f t="shared" si="1"/>
        <v>218</v>
      </c>
      <c r="P11" s="10">
        <f t="shared" si="1"/>
        <v>777</v>
      </c>
      <c r="Q11" s="10">
        <f t="shared" si="1"/>
        <v>20</v>
      </c>
      <c r="R11" s="10">
        <f t="shared" si="1"/>
        <v>22</v>
      </c>
      <c r="S11" s="10">
        <f t="shared" si="1"/>
        <v>143</v>
      </c>
      <c r="T11" s="10">
        <f t="shared" si="1"/>
        <v>34</v>
      </c>
      <c r="U11" s="10">
        <f t="shared" si="1"/>
        <v>271</v>
      </c>
      <c r="V11" s="10">
        <f t="shared" si="1"/>
        <v>67</v>
      </c>
      <c r="W11" s="10">
        <f t="shared" si="1"/>
        <v>100</v>
      </c>
      <c r="X11" s="20"/>
    </row>
    <row r="12" spans="1:25" s="2" customFormat="1" ht="17.100000000000001" customHeight="1">
      <c r="B12" s="26">
        <v>2</v>
      </c>
      <c r="C12" s="25" t="s">
        <v>22</v>
      </c>
      <c r="D12" s="9"/>
      <c r="E12" s="47"/>
      <c r="F12" s="48"/>
      <c r="G12" s="48"/>
      <c r="H12" s="48"/>
      <c r="I12" s="48"/>
      <c r="J12" s="48"/>
      <c r="K12" s="48"/>
      <c r="L12" s="48"/>
      <c r="M12" s="49"/>
      <c r="O12" s="21">
        <f>O11/100*126</f>
        <v>274.68</v>
      </c>
      <c r="P12" s="21">
        <f t="shared" ref="P12:W12" si="2">P11/100*126</f>
        <v>979.02</v>
      </c>
      <c r="Q12" s="21">
        <f t="shared" si="2"/>
        <v>25.200000000000003</v>
      </c>
      <c r="R12" s="21">
        <f t="shared" si="2"/>
        <v>27.72</v>
      </c>
      <c r="S12" s="21">
        <f t="shared" si="2"/>
        <v>180.17999999999998</v>
      </c>
      <c r="T12" s="21">
        <f t="shared" si="2"/>
        <v>42.84</v>
      </c>
      <c r="U12" s="21">
        <f t="shared" si="2"/>
        <v>341.46</v>
      </c>
      <c r="V12" s="21">
        <f t="shared" si="2"/>
        <v>84.42</v>
      </c>
      <c r="W12" s="21">
        <f t="shared" si="2"/>
        <v>126</v>
      </c>
    </row>
    <row r="13" spans="1:25" s="2" customFormat="1" ht="17.100000000000001" customHeight="1">
      <c r="B13" s="13"/>
      <c r="C13" s="14" t="s">
        <v>12</v>
      </c>
      <c r="D13" s="15" t="s">
        <v>23</v>
      </c>
      <c r="E13" s="16">
        <v>42</v>
      </c>
      <c r="F13" s="16">
        <v>22</v>
      </c>
      <c r="G13" s="16">
        <v>0</v>
      </c>
      <c r="H13" s="16">
        <v>0</v>
      </c>
      <c r="I13" s="16">
        <v>19</v>
      </c>
      <c r="J13" s="16">
        <v>15</v>
      </c>
      <c r="K13" s="16">
        <v>37</v>
      </c>
      <c r="L13" s="16">
        <v>3</v>
      </c>
      <c r="M13" s="16">
        <v>48</v>
      </c>
      <c r="O13" s="2">
        <f>O11/100*759</f>
        <v>1654.6200000000001</v>
      </c>
      <c r="P13" s="2">
        <f t="shared" ref="P13:W13" si="3">P11/100*759</f>
        <v>5897.4299999999994</v>
      </c>
      <c r="Q13" s="2">
        <f t="shared" si="3"/>
        <v>151.80000000000001</v>
      </c>
      <c r="R13" s="2">
        <f t="shared" si="3"/>
        <v>166.98</v>
      </c>
      <c r="S13" s="2">
        <f t="shared" si="3"/>
        <v>1085.3699999999999</v>
      </c>
      <c r="T13" s="2">
        <f t="shared" si="3"/>
        <v>258.06</v>
      </c>
      <c r="U13" s="2">
        <f t="shared" si="3"/>
        <v>2056.89</v>
      </c>
      <c r="V13" s="2">
        <f t="shared" si="3"/>
        <v>508.53000000000003</v>
      </c>
      <c r="W13" s="2">
        <f t="shared" si="3"/>
        <v>759</v>
      </c>
      <c r="X13" s="23"/>
    </row>
    <row r="14" spans="1:25" s="2" customFormat="1" ht="17.100000000000001" customHeight="1">
      <c r="B14" s="13"/>
      <c r="C14" s="14" t="s">
        <v>14</v>
      </c>
      <c r="D14" s="15" t="s">
        <v>24</v>
      </c>
      <c r="E14" s="16">
        <v>266</v>
      </c>
      <c r="F14" s="16">
        <v>10</v>
      </c>
      <c r="G14" s="16">
        <v>0</v>
      </c>
      <c r="H14" s="16">
        <v>0</v>
      </c>
      <c r="I14" s="16">
        <v>119</v>
      </c>
      <c r="J14" s="16">
        <v>19</v>
      </c>
      <c r="K14" s="16">
        <v>33</v>
      </c>
      <c r="L14" s="16">
        <v>67</v>
      </c>
      <c r="M14" s="16">
        <v>64</v>
      </c>
      <c r="O14" s="22">
        <f>O11/100*217</f>
        <v>473.06000000000006</v>
      </c>
      <c r="P14" s="22">
        <f t="shared" ref="P14:W14" si="4">P11/100*217</f>
        <v>1686.09</v>
      </c>
      <c r="Q14" s="22">
        <f t="shared" si="4"/>
        <v>43.400000000000006</v>
      </c>
      <c r="R14" s="22">
        <f t="shared" si="4"/>
        <v>47.74</v>
      </c>
      <c r="S14" s="22">
        <f t="shared" si="4"/>
        <v>310.31</v>
      </c>
      <c r="T14" s="22">
        <f t="shared" si="4"/>
        <v>73.78</v>
      </c>
      <c r="U14" s="22">
        <f t="shared" si="4"/>
        <v>588.06999999999994</v>
      </c>
      <c r="V14" s="22">
        <f t="shared" si="4"/>
        <v>145.39000000000001</v>
      </c>
      <c r="W14" s="22">
        <f t="shared" si="4"/>
        <v>217</v>
      </c>
      <c r="X14" s="20"/>
    </row>
    <row r="15" spans="1:25" s="2" customFormat="1" ht="17.100000000000001" customHeight="1">
      <c r="B15" s="13"/>
      <c r="C15" s="14" t="s">
        <v>16</v>
      </c>
      <c r="D15" s="15" t="s">
        <v>25</v>
      </c>
      <c r="E15" s="16">
        <v>14</v>
      </c>
      <c r="F15" s="16">
        <v>16</v>
      </c>
      <c r="G15" s="16">
        <v>0</v>
      </c>
      <c r="H15" s="16">
        <v>0</v>
      </c>
      <c r="I15" s="16">
        <v>17</v>
      </c>
      <c r="J15" s="16">
        <v>7</v>
      </c>
      <c r="K15" s="16">
        <v>1</v>
      </c>
      <c r="L15" s="24">
        <v>1</v>
      </c>
      <c r="M15" s="16">
        <v>22</v>
      </c>
      <c r="O15" s="22"/>
      <c r="R15" s="22"/>
      <c r="S15" s="22"/>
      <c r="X15" s="20"/>
    </row>
    <row r="16" spans="1:25" s="2" customFormat="1" ht="17.100000000000001" customHeight="1">
      <c r="B16" s="13"/>
      <c r="C16" s="14" t="s">
        <v>18</v>
      </c>
      <c r="D16" s="15" t="s">
        <v>26</v>
      </c>
      <c r="E16" s="16">
        <v>0</v>
      </c>
      <c r="F16" s="16">
        <v>5</v>
      </c>
      <c r="G16" s="16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R16" s="22"/>
      <c r="S16" s="22"/>
      <c r="X16" s="20"/>
    </row>
    <row r="17" spans="2:24" s="2" customFormat="1" ht="17.100000000000001" customHeight="1">
      <c r="B17" s="13"/>
      <c r="C17" s="14" t="s">
        <v>20</v>
      </c>
      <c r="D17" s="15" t="s">
        <v>27</v>
      </c>
      <c r="E17" s="16"/>
      <c r="F17" s="16"/>
      <c r="G17" s="16"/>
      <c r="H17" s="17"/>
      <c r="I17" s="17"/>
      <c r="J17" s="17"/>
      <c r="K17" s="17"/>
      <c r="L17" s="17"/>
      <c r="M17" s="17"/>
      <c r="R17" s="22"/>
      <c r="S17" s="22"/>
      <c r="X17" s="20"/>
    </row>
    <row r="18" spans="2:24" s="2" customFormat="1" ht="17.100000000000001" customHeight="1">
      <c r="B18" s="13"/>
      <c r="C18" s="14"/>
      <c r="D18" s="15" t="s">
        <v>28</v>
      </c>
      <c r="E18" s="16">
        <v>51</v>
      </c>
      <c r="F18" s="16">
        <v>4</v>
      </c>
      <c r="G18" s="16">
        <v>0</v>
      </c>
      <c r="H18" s="16">
        <v>0</v>
      </c>
      <c r="I18" s="16">
        <v>27</v>
      </c>
      <c r="J18" s="16">
        <v>8</v>
      </c>
      <c r="K18" s="16">
        <v>21</v>
      </c>
      <c r="L18" s="16">
        <v>7</v>
      </c>
      <c r="M18" s="16">
        <v>8</v>
      </c>
      <c r="R18" s="22"/>
      <c r="S18" s="22"/>
      <c r="X18" s="20"/>
    </row>
    <row r="19" spans="2:24" s="2" customFormat="1" ht="17.100000000000001" customHeight="1">
      <c r="B19" s="13"/>
      <c r="C19" s="14"/>
      <c r="D19" s="15" t="s">
        <v>29</v>
      </c>
      <c r="E19" s="16">
        <v>53</v>
      </c>
      <c r="F19" s="16">
        <v>18</v>
      </c>
      <c r="G19" s="16">
        <v>0</v>
      </c>
      <c r="H19" s="16">
        <v>0</v>
      </c>
      <c r="I19" s="16">
        <v>43</v>
      </c>
      <c r="J19" s="16">
        <v>4</v>
      </c>
      <c r="K19" s="16">
        <v>1</v>
      </c>
      <c r="L19" s="16">
        <v>24</v>
      </c>
      <c r="M19" s="16">
        <v>13</v>
      </c>
      <c r="R19" s="22"/>
      <c r="S19" s="22"/>
      <c r="X19" s="20"/>
    </row>
    <row r="20" spans="2:24" s="2" customFormat="1" ht="17.100000000000001" customHeight="1">
      <c r="B20" s="32"/>
      <c r="C20" s="31"/>
      <c r="D20" s="15" t="s">
        <v>33</v>
      </c>
      <c r="E20" s="16">
        <v>32</v>
      </c>
      <c r="F20" s="16">
        <v>0</v>
      </c>
      <c r="G20" s="16">
        <v>0</v>
      </c>
      <c r="H20" s="16">
        <v>0</v>
      </c>
      <c r="I20" s="16">
        <v>11</v>
      </c>
      <c r="J20" s="16">
        <v>0</v>
      </c>
      <c r="K20" s="16">
        <v>0</v>
      </c>
      <c r="L20" s="16">
        <v>0</v>
      </c>
      <c r="M20" s="16">
        <v>0</v>
      </c>
      <c r="R20" s="22"/>
      <c r="S20" s="22"/>
      <c r="X20" s="20"/>
    </row>
    <row r="21" spans="2:24" s="2" customFormat="1" ht="17.100000000000001" customHeight="1">
      <c r="B21" s="32"/>
      <c r="C21" s="31"/>
      <c r="D21" s="15" t="s">
        <v>30</v>
      </c>
      <c r="E21" s="16">
        <v>1</v>
      </c>
      <c r="F21" s="16">
        <v>0</v>
      </c>
      <c r="G21" s="16">
        <v>0</v>
      </c>
      <c r="H21" s="16">
        <v>0</v>
      </c>
      <c r="I21" s="16">
        <v>1</v>
      </c>
      <c r="J21" s="16">
        <v>1</v>
      </c>
      <c r="K21" s="17">
        <v>1</v>
      </c>
      <c r="L21" s="38" t="s">
        <v>31</v>
      </c>
      <c r="M21" s="38" t="s">
        <v>31</v>
      </c>
      <c r="R21" s="22"/>
      <c r="S21" s="22"/>
      <c r="X21" s="20"/>
    </row>
    <row r="22" spans="2:24" ht="17.100000000000001" customHeight="1">
      <c r="B22" s="33" t="s">
        <v>32</v>
      </c>
      <c r="C22" s="34"/>
      <c r="D22" s="35">
        <f>SUM(E22:M22)</f>
        <v>1176</v>
      </c>
      <c r="E22" s="36">
        <f>SUM(E13:E21)</f>
        <v>459</v>
      </c>
      <c r="F22" s="36">
        <f>SUM(F13:F21)</f>
        <v>75</v>
      </c>
      <c r="G22" s="37">
        <f>SUM(G13:G21)</f>
        <v>0</v>
      </c>
      <c r="H22" s="36">
        <f>SUM(H19:H21)</f>
        <v>0</v>
      </c>
      <c r="I22" s="36">
        <f>SUM(I13:I21)</f>
        <v>237</v>
      </c>
      <c r="J22" s="36">
        <f>SUM(J13:J21)</f>
        <v>54</v>
      </c>
      <c r="K22" s="36">
        <f>SUM(K13:K21)</f>
        <v>94</v>
      </c>
      <c r="L22" s="36">
        <f>SUM(L13:L21)</f>
        <v>102</v>
      </c>
      <c r="M22" s="36">
        <f>SUM(M13:M21)</f>
        <v>155</v>
      </c>
    </row>
    <row r="23" spans="2:24">
      <c r="E23" s="18"/>
      <c r="G23" s="3"/>
      <c r="K23" s="18"/>
    </row>
    <row r="24" spans="2:24">
      <c r="E24" s="18"/>
      <c r="G24" s="3"/>
      <c r="K24" s="18"/>
    </row>
    <row r="25" spans="2:24">
      <c r="E25" s="18"/>
      <c r="G25" s="3"/>
      <c r="K25" s="18"/>
    </row>
    <row r="26" spans="2:24">
      <c r="E26" s="19"/>
      <c r="G26" s="3"/>
      <c r="K26" s="19"/>
    </row>
    <row r="27" spans="2:24">
      <c r="E27" s="18"/>
      <c r="G27" s="3"/>
      <c r="K27" s="18"/>
    </row>
  </sheetData>
  <mergeCells count="6">
    <mergeCell ref="B1:M1"/>
    <mergeCell ref="B2:D2"/>
    <mergeCell ref="B3:D3"/>
    <mergeCell ref="E12:M12"/>
    <mergeCell ref="E5:M5"/>
    <mergeCell ref="B4:M4"/>
  </mergeCells>
  <pageMargins left="0.86309523809523803" right="0.7" top="0.43154761904761901" bottom="0.2678571428571430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PRH API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 User</cp:lastModifiedBy>
  <cp:lastPrinted>2022-01-27T01:03:00Z</cp:lastPrinted>
  <dcterms:created xsi:type="dcterms:W3CDTF">2021-01-22T08:39:00Z</dcterms:created>
  <dcterms:modified xsi:type="dcterms:W3CDTF">2026-07-08T07:36:07Z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E2AEF5A3623F4D86984032F388240CE3</vt:lpwstr>
  </property>
  <property fmtid="{D5CDD505-2E9C-101B-9397-08002B2CF9AE}" pid="3" name="KSOProductBuildVer">
    <vt:lpwstr>1033-11.2.0.11388</vt:lpwstr>
  </property>
</Properties>
</file>